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1235"/>
  </bookViews>
  <sheets>
    <sheet name="Форма 1" sheetId="1" r:id="rId1"/>
  </sheets>
  <definedNames>
    <definedName name="_xlnm.Print_Titles" localSheetId="0">'Форма 1'!$13:$15</definedName>
    <definedName name="_xlnm.Print_Area" localSheetId="0">'Форма 1'!$A$1:$L$50</definedName>
  </definedNames>
  <calcPr calcId="124519" forceFullCalc="1"/>
</workbook>
</file>

<file path=xl/calcChain.xml><?xml version="1.0" encoding="utf-8"?>
<calcChain xmlns="http://schemas.openxmlformats.org/spreadsheetml/2006/main">
  <c r="G32" i="1"/>
  <c r="F32"/>
  <c r="J17"/>
  <c r="J31"/>
  <c r="I31"/>
  <c r="G30"/>
  <c r="F30"/>
  <c r="F38" l="1"/>
  <c r="G38"/>
  <c r="G36"/>
  <c r="G35"/>
  <c r="F35"/>
  <c r="F31" l="1"/>
  <c r="G31"/>
  <c r="I17"/>
  <c r="G20"/>
  <c r="G17" s="1"/>
  <c r="I16" l="1"/>
  <c r="G16"/>
  <c r="F20" l="1"/>
  <c r="F17" s="1"/>
  <c r="F16" l="1"/>
  <c r="F44" s="1"/>
  <c r="J16"/>
  <c r="J44" s="1"/>
  <c r="I44"/>
  <c r="G44"/>
</calcChain>
</file>

<file path=xl/sharedStrings.xml><?xml version="1.0" encoding="utf-8"?>
<sst xmlns="http://schemas.openxmlformats.org/spreadsheetml/2006/main" count="146" uniqueCount="59">
  <si>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</si>
  <si>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</si>
  <si>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</si>
  <si>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</si>
  <si>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</si>
  <si>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</si>
  <si>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</si>
  <si>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</si>
  <si>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</si>
  <si>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</si>
  <si>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</si>
  <si>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</si>
  <si>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</si>
  <si>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</si>
  <si>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</si>
  <si>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</si>
  <si>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</si>
  <si>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</si>
  <si>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По программе переселения 2019 – 2025 гг., в рамках которой предусмотрено финансирование за счет средств Фонда, в том числе:</t>
  </si>
  <si>
    <t>x</t>
  </si>
  <si>
    <t>Сформирован под одним домом</t>
  </si>
  <si>
    <t>Всего подлежит переселению в 2019 – 2025 гг.</t>
  </si>
  <si>
    <t xml:space="preserve">Не сформирован </t>
  </si>
  <si>
    <t>-</t>
  </si>
  <si>
    <t>Перечень многоквартирных домов, признанных аварийными до 1 января 2017 года на территории Красновишерского городского округа</t>
  </si>
  <si>
    <t>Красновишерский городской округ</t>
  </si>
  <si>
    <t>Пермский край, Красновишерский городской округ, п. Сторожевая, д. № 3208</t>
  </si>
  <si>
    <t>Пермский край, Красновишерский городской округ, п. Сторожевая, д. № 4782</t>
  </si>
  <si>
    <t>Пермский край, Красновишерский городской округ, п. Сторожевая, д. № 1563</t>
  </si>
  <si>
    <t>Пермский край, Красновишерский городской округ, п. Сторожевая, д. № 1467</t>
  </si>
  <si>
    <t>Пермский край, Красновишерский городской округ, п. Сторожевая, д. № 3205</t>
  </si>
  <si>
    <t>Пермский край, г. Красновишерск, ул. Октябрьская, 3а</t>
  </si>
  <si>
    <t>59:25:0010404:237</t>
  </si>
  <si>
    <t>Пермский край, г. Красновишерск, ул. Лоскутова, 8</t>
  </si>
  <si>
    <t>Пермский край, г. Красновишерск, ул. Коммунистическая, 6</t>
  </si>
  <si>
    <t>59:25:0010227:67</t>
  </si>
  <si>
    <t>Пермский край, г. Красновишерск, ул. Яковлева, 7</t>
  </si>
  <si>
    <t>Пермский край, Красновишерский городской округ, п. Набережный, ул. Лесная, д. 63</t>
  </si>
  <si>
    <t>59:25:0020001:714</t>
  </si>
  <si>
    <t>Пермский край, Красновишерский городской округ, п. Набережный, ул. Лесная, д. 61</t>
  </si>
  <si>
    <t>59:25:0020001:717</t>
  </si>
  <si>
    <t>Пермский край, г. Красновишерск, ул. Толстого, д. 19</t>
  </si>
  <si>
    <t>59:25:0010403:33</t>
  </si>
  <si>
    <t>Пермский край, г. Красновишерск, ул. Новая, д. 31</t>
  </si>
  <si>
    <t>Пермский край, г. Красновишерск, ул. Карла Маркса, д. 36</t>
  </si>
  <si>
    <t>59:25:0010230:5</t>
  </si>
  <si>
    <t>Пермский край, г. Красновишерск, ул. Дзержинского, д. 21</t>
  </si>
  <si>
    <t>59:25:0010222:110</t>
  </si>
  <si>
    <t>к постановлению</t>
  </si>
  <si>
    <t xml:space="preserve">администрации </t>
  </si>
  <si>
    <t>Красновишерского</t>
  </si>
  <si>
    <t>городского округа</t>
  </si>
  <si>
    <t>от   №</t>
  </si>
  <si>
    <t>Всего по этапу 2020 года</t>
  </si>
  <si>
    <t>Приложение 3</t>
  </si>
  <si>
    <t>Пермский край, г. Краснговишерск, ул. Новая, д. 31</t>
  </si>
  <si>
    <t>Пермский край, Красновишерский городской округ, п. Сторожевая, д. № 1570 кв.1</t>
  </si>
  <si>
    <t>Пермский край, Красновишерский городской округ, п. Сторожевая, д. № 1467 кв. 2</t>
  </si>
  <si>
    <t>Всего по этапу 2021 года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</si>
</sst>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0" fillId="2" borderId="0" xfId="0" applyFill="1" applyBorder="1" applyAlignment="1" applyProtection="1">
      <alignment wrapText="1"/>
      <protection locked="0"/>
    </xf>
    <xf numFmtId="0" fontId="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1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9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/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C1" zoomScale="70" zoomScaleNormal="70" workbookViewId="0">
      <selection activeCell="L1" sqref="L1:M6"/>
    </sheetView>
  </sheetViews>
  <sheetFormatPr defaultColWidth="9.140625" defaultRowHeight="15"/>
  <cols>
    <col min="1" max="1" width="7.7109375" style="1" customWidth="1"/>
    <col min="2" max="2" width="43.5703125" style="1" customWidth="1"/>
    <col min="3" max="3" width="38.85546875" style="1" customWidth="1"/>
    <col min="4" max="4" width="17.28515625" style="1" customWidth="1"/>
    <col min="5" max="5" width="22.7109375" style="1" customWidth="1"/>
    <col min="6" max="7" width="20.7109375" style="29" customWidth="1"/>
    <col min="8" max="8" width="17" style="1" customWidth="1"/>
    <col min="9" max="9" width="25.28515625" style="38" customWidth="1"/>
    <col min="10" max="10" width="20.85546875" style="38" customWidth="1"/>
    <col min="11" max="11" width="20.7109375" style="1" customWidth="1"/>
    <col min="12" max="12" width="31.85546875" style="1" customWidth="1"/>
    <col min="13" max="13" width="9.140625" style="1"/>
  </cols>
  <sheetData>
    <row r="1" spans="1:13" ht="15.75" customHeight="1">
      <c r="D1" s="2"/>
      <c r="E1" s="3"/>
      <c r="F1" s="28"/>
      <c r="K1" s="15"/>
      <c r="L1" s="18" t="s">
        <v>54</v>
      </c>
      <c r="M1" s="19"/>
    </row>
    <row r="2" spans="1:13" ht="15.75" customHeight="1">
      <c r="D2" s="2"/>
      <c r="E2" s="3"/>
      <c r="F2" s="28"/>
      <c r="K2" s="15"/>
      <c r="L2" s="59" t="s">
        <v>48</v>
      </c>
      <c r="M2" s="60"/>
    </row>
    <row r="3" spans="1:13" ht="15.75" customHeight="1">
      <c r="D3" s="2"/>
      <c r="E3" s="3"/>
      <c r="F3" s="28"/>
      <c r="K3" s="15"/>
      <c r="L3" s="18" t="s">
        <v>49</v>
      </c>
      <c r="M3" s="19"/>
    </row>
    <row r="4" spans="1:13" ht="15.75" customHeight="1">
      <c r="D4" s="2"/>
      <c r="E4" s="3"/>
      <c r="F4" s="28"/>
      <c r="K4" s="15"/>
      <c r="L4" s="18" t="s">
        <v>50</v>
      </c>
      <c r="M4" s="19"/>
    </row>
    <row r="5" spans="1:13" ht="15.75" customHeight="1">
      <c r="D5" s="2"/>
      <c r="E5" s="3"/>
      <c r="F5" s="28"/>
      <c r="K5" s="15"/>
      <c r="L5" s="18" t="s">
        <v>51</v>
      </c>
      <c r="M5" s="19"/>
    </row>
    <row r="6" spans="1:13" ht="15.75" customHeight="1">
      <c r="D6" s="2"/>
      <c r="E6" s="3"/>
      <c r="F6" s="28"/>
      <c r="K6" s="15"/>
      <c r="L6" s="18" t="s">
        <v>52</v>
      </c>
      <c r="M6" s="18"/>
    </row>
    <row r="7" spans="1:13" ht="15.75" customHeight="1">
      <c r="D7" s="2"/>
      <c r="E7" s="3"/>
      <c r="F7" s="28"/>
      <c r="K7" s="15"/>
      <c r="L7" s="16"/>
    </row>
    <row r="8" spans="1:13" ht="25.5" customHeight="1">
      <c r="D8" s="2"/>
      <c r="E8" s="3"/>
      <c r="F8" s="28"/>
      <c r="K8" s="15"/>
      <c r="L8" s="16"/>
    </row>
    <row r="9" spans="1:13">
      <c r="K9" s="17"/>
      <c r="L9" s="16"/>
    </row>
    <row r="10" spans="1:13" ht="18.75" customHeight="1">
      <c r="A10" s="61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3" ht="18.75" customHeight="1">
      <c r="B11" s="14"/>
      <c r="C11" s="14"/>
      <c r="D11" s="14"/>
      <c r="E11" s="14"/>
      <c r="F11" s="30"/>
      <c r="G11" s="30"/>
    </row>
    <row r="12" spans="1:13" ht="55.5" customHeight="1">
      <c r="A12" s="70" t="s">
        <v>0</v>
      </c>
      <c r="B12" s="70" t="s">
        <v>1</v>
      </c>
      <c r="C12" s="70" t="s">
        <v>2</v>
      </c>
      <c r="D12" s="68" t="s">
        <v>3</v>
      </c>
      <c r="E12" s="68" t="s">
        <v>4</v>
      </c>
      <c r="F12" s="71" t="s">
        <v>5</v>
      </c>
      <c r="G12" s="72"/>
      <c r="H12" s="68" t="s">
        <v>6</v>
      </c>
      <c r="I12" s="62" t="s">
        <v>7</v>
      </c>
      <c r="J12" s="64" t="s">
        <v>8</v>
      </c>
      <c r="K12" s="65"/>
      <c r="L12" s="66"/>
    </row>
    <row r="13" spans="1:13" ht="133.5" customHeight="1">
      <c r="A13" s="70"/>
      <c r="B13" s="70"/>
      <c r="C13" s="70"/>
      <c r="D13" s="69"/>
      <c r="E13" s="69"/>
      <c r="F13" s="73"/>
      <c r="G13" s="74"/>
      <c r="H13" s="69"/>
      <c r="I13" s="63"/>
      <c r="J13" s="11" t="s">
        <v>9</v>
      </c>
      <c r="K13" s="62" t="s">
        <v>10</v>
      </c>
      <c r="L13" s="62" t="s">
        <v>11</v>
      </c>
    </row>
    <row r="14" spans="1:13" ht="78.75" customHeight="1">
      <c r="A14" s="70"/>
      <c r="B14" s="70"/>
      <c r="C14" s="70"/>
      <c r="D14" s="10" t="s">
        <v>12</v>
      </c>
      <c r="E14" s="10" t="s">
        <v>13</v>
      </c>
      <c r="F14" s="25" t="s">
        <v>14</v>
      </c>
      <c r="G14" s="25" t="s">
        <v>15</v>
      </c>
      <c r="H14" s="10" t="s">
        <v>13</v>
      </c>
      <c r="I14" s="12" t="s">
        <v>16</v>
      </c>
      <c r="J14" s="13" t="s">
        <v>17</v>
      </c>
      <c r="K14" s="63"/>
      <c r="L14" s="63"/>
      <c r="M14" s="5"/>
    </row>
    <row r="15" spans="1:13" ht="18.75" customHeight="1">
      <c r="A15" s="6">
        <v>1</v>
      </c>
      <c r="B15" s="10">
        <v>2</v>
      </c>
      <c r="C15" s="10">
        <v>3</v>
      </c>
      <c r="D15" s="4">
        <v>4</v>
      </c>
      <c r="E15" s="10">
        <v>5</v>
      </c>
      <c r="F15" s="6">
        <v>6</v>
      </c>
      <c r="G15" s="6">
        <v>7</v>
      </c>
      <c r="H15" s="6">
        <v>8</v>
      </c>
      <c r="I15" s="26">
        <v>9</v>
      </c>
      <c r="J15" s="11">
        <v>10</v>
      </c>
      <c r="K15" s="11">
        <v>11</v>
      </c>
      <c r="L15" s="11">
        <v>12</v>
      </c>
    </row>
    <row r="16" spans="1:13" ht="54.75" customHeight="1">
      <c r="A16" s="67" t="s">
        <v>18</v>
      </c>
      <c r="B16" s="67"/>
      <c r="C16" s="67"/>
      <c r="D16" s="8" t="s">
        <v>19</v>
      </c>
      <c r="E16" s="7" t="s">
        <v>19</v>
      </c>
      <c r="F16" s="31">
        <f>F17+F31</f>
        <v>3272.06</v>
      </c>
      <c r="G16" s="35">
        <f>G17+G31</f>
        <v>178</v>
      </c>
      <c r="H16" s="7" t="s">
        <v>19</v>
      </c>
      <c r="I16" s="31">
        <f>I17+I31</f>
        <v>8278.5</v>
      </c>
      <c r="J16" s="31">
        <f>SUM(J17)</f>
        <v>9130</v>
      </c>
      <c r="K16" s="7" t="s">
        <v>19</v>
      </c>
      <c r="L16" s="7" t="s">
        <v>19</v>
      </c>
    </row>
    <row r="17" spans="1:13" ht="18.75">
      <c r="A17" s="79" t="s">
        <v>53</v>
      </c>
      <c r="B17" s="79"/>
      <c r="C17" s="79"/>
      <c r="D17" s="27" t="s">
        <v>19</v>
      </c>
      <c r="E17" s="10" t="s">
        <v>19</v>
      </c>
      <c r="F17" s="32">
        <f>SUM(F18:F30)</f>
        <v>1772.8999999999999</v>
      </c>
      <c r="G17" s="36">
        <f>SUM(G18:G30)</f>
        <v>92</v>
      </c>
      <c r="H17" s="10" t="s">
        <v>19</v>
      </c>
      <c r="I17" s="32">
        <f>SUM(I18:I25)</f>
        <v>3827.4</v>
      </c>
      <c r="J17" s="32">
        <f>SUM(J18:J30)</f>
        <v>9130</v>
      </c>
      <c r="K17" s="10" t="s">
        <v>19</v>
      </c>
      <c r="L17" s="10" t="s">
        <v>19</v>
      </c>
    </row>
    <row r="18" spans="1:13" ht="56.25">
      <c r="A18" s="43">
        <v>1</v>
      </c>
      <c r="B18" s="44" t="s">
        <v>25</v>
      </c>
      <c r="C18" s="44" t="s">
        <v>34</v>
      </c>
      <c r="D18" s="44">
        <v>1931</v>
      </c>
      <c r="E18" s="45">
        <v>42065</v>
      </c>
      <c r="F18" s="58">
        <v>175.1</v>
      </c>
      <c r="G18" s="44">
        <v>8</v>
      </c>
      <c r="H18" s="45">
        <v>44440</v>
      </c>
      <c r="I18" s="44">
        <v>699</v>
      </c>
      <c r="J18" s="44">
        <v>2000</v>
      </c>
      <c r="K18" s="40" t="s">
        <v>35</v>
      </c>
      <c r="L18" s="41" t="s">
        <v>20</v>
      </c>
    </row>
    <row r="19" spans="1:13" ht="56.25">
      <c r="A19" s="43">
        <v>2</v>
      </c>
      <c r="B19" s="44" t="s">
        <v>25</v>
      </c>
      <c r="C19" s="44" t="s">
        <v>33</v>
      </c>
      <c r="D19" s="44">
        <v>1952</v>
      </c>
      <c r="E19" s="45">
        <v>42065</v>
      </c>
      <c r="F19" s="58">
        <v>32.5</v>
      </c>
      <c r="G19" s="44">
        <v>3</v>
      </c>
      <c r="H19" s="45">
        <v>44440</v>
      </c>
      <c r="I19" s="44">
        <v>336</v>
      </c>
      <c r="J19" s="44" t="s">
        <v>19</v>
      </c>
      <c r="K19" s="42" t="s">
        <v>23</v>
      </c>
      <c r="L19" s="41" t="s">
        <v>22</v>
      </c>
    </row>
    <row r="20" spans="1:13" ht="56.25">
      <c r="A20" s="43">
        <v>3</v>
      </c>
      <c r="B20" s="44" t="s">
        <v>25</v>
      </c>
      <c r="C20" s="44" t="s">
        <v>31</v>
      </c>
      <c r="D20" s="44">
        <v>1958</v>
      </c>
      <c r="E20" s="45">
        <v>42065</v>
      </c>
      <c r="F20" s="58">
        <f>41.7+19.2+16.6+33.4</f>
        <v>110.9</v>
      </c>
      <c r="G20" s="44">
        <f>3+2+1+1</f>
        <v>7</v>
      </c>
      <c r="H20" s="45">
        <v>44440</v>
      </c>
      <c r="I20" s="44">
        <v>410.9</v>
      </c>
      <c r="J20" s="44">
        <v>1396</v>
      </c>
      <c r="K20" s="40" t="s">
        <v>32</v>
      </c>
      <c r="L20" s="41" t="s">
        <v>20</v>
      </c>
    </row>
    <row r="21" spans="1:13" ht="56.25">
      <c r="A21" s="43">
        <v>4</v>
      </c>
      <c r="B21" s="44" t="s">
        <v>25</v>
      </c>
      <c r="C21" s="44" t="s">
        <v>41</v>
      </c>
      <c r="D21" s="44">
        <v>1958</v>
      </c>
      <c r="E21" s="45">
        <v>42228</v>
      </c>
      <c r="F21" s="58">
        <v>393.1</v>
      </c>
      <c r="G21" s="44">
        <v>23</v>
      </c>
      <c r="H21" s="45">
        <v>44440</v>
      </c>
      <c r="I21" s="44">
        <v>358</v>
      </c>
      <c r="J21" s="44">
        <v>1884</v>
      </c>
      <c r="K21" s="40" t="s">
        <v>42</v>
      </c>
      <c r="L21" s="41" t="s">
        <v>20</v>
      </c>
    </row>
    <row r="22" spans="1:13" ht="75">
      <c r="A22" s="43">
        <v>5</v>
      </c>
      <c r="B22" s="44" t="s">
        <v>25</v>
      </c>
      <c r="C22" s="44" t="s">
        <v>37</v>
      </c>
      <c r="D22" s="44">
        <v>1979</v>
      </c>
      <c r="E22" s="45">
        <v>42597</v>
      </c>
      <c r="F22" s="58">
        <v>170.9</v>
      </c>
      <c r="G22" s="44">
        <v>10</v>
      </c>
      <c r="H22" s="45">
        <v>44440</v>
      </c>
      <c r="I22" s="44">
        <v>456.5</v>
      </c>
      <c r="J22" s="44">
        <v>558</v>
      </c>
      <c r="K22" s="40" t="s">
        <v>38</v>
      </c>
      <c r="L22" s="41" t="s">
        <v>20</v>
      </c>
    </row>
    <row r="23" spans="1:13" ht="56.25">
      <c r="A23" s="43">
        <v>6</v>
      </c>
      <c r="B23" s="44" t="s">
        <v>25</v>
      </c>
      <c r="C23" s="44" t="s">
        <v>46</v>
      </c>
      <c r="D23" s="44">
        <v>1931</v>
      </c>
      <c r="E23" s="45">
        <v>42065</v>
      </c>
      <c r="F23" s="58">
        <v>95.1</v>
      </c>
      <c r="G23" s="44">
        <v>3</v>
      </c>
      <c r="H23" s="45">
        <v>44440</v>
      </c>
      <c r="I23" s="44">
        <v>515</v>
      </c>
      <c r="J23" s="44">
        <v>1518</v>
      </c>
      <c r="K23" s="40" t="s">
        <v>47</v>
      </c>
      <c r="L23" s="41" t="s">
        <v>20</v>
      </c>
    </row>
    <row r="24" spans="1:13" ht="56.25">
      <c r="A24" s="43">
        <v>7</v>
      </c>
      <c r="B24" s="44" t="s">
        <v>25</v>
      </c>
      <c r="C24" s="44" t="s">
        <v>44</v>
      </c>
      <c r="D24" s="44">
        <v>1930</v>
      </c>
      <c r="E24" s="45">
        <v>42597</v>
      </c>
      <c r="F24" s="58">
        <v>256.5</v>
      </c>
      <c r="G24" s="44">
        <v>15</v>
      </c>
      <c r="H24" s="45">
        <v>44440</v>
      </c>
      <c r="I24" s="44">
        <v>696</v>
      </c>
      <c r="J24" s="44">
        <v>1044</v>
      </c>
      <c r="K24" s="40" t="s">
        <v>45</v>
      </c>
      <c r="L24" s="41" t="s">
        <v>20</v>
      </c>
    </row>
    <row r="25" spans="1:13" ht="82.5" customHeight="1">
      <c r="A25" s="43">
        <v>8</v>
      </c>
      <c r="B25" s="46" t="s">
        <v>25</v>
      </c>
      <c r="C25" s="46" t="s">
        <v>39</v>
      </c>
      <c r="D25" s="44">
        <v>1984</v>
      </c>
      <c r="E25" s="45">
        <v>42597</v>
      </c>
      <c r="F25" s="58">
        <v>260.60000000000002</v>
      </c>
      <c r="G25" s="44">
        <v>14</v>
      </c>
      <c r="H25" s="45">
        <v>44440</v>
      </c>
      <c r="I25" s="44">
        <v>356</v>
      </c>
      <c r="J25" s="44">
        <v>730</v>
      </c>
      <c r="K25" s="40" t="s">
        <v>40</v>
      </c>
      <c r="L25" s="41" t="s">
        <v>20</v>
      </c>
    </row>
    <row r="26" spans="1:13" ht="56.25">
      <c r="A26" s="43">
        <v>9</v>
      </c>
      <c r="B26" s="46" t="s">
        <v>25</v>
      </c>
      <c r="C26" s="46" t="s">
        <v>55</v>
      </c>
      <c r="D26" s="52">
        <v>1966</v>
      </c>
      <c r="E26" s="53">
        <v>42228</v>
      </c>
      <c r="F26" s="44">
        <v>42.7</v>
      </c>
      <c r="G26" s="44">
        <v>2</v>
      </c>
      <c r="H26" s="53">
        <v>44895</v>
      </c>
      <c r="I26" s="52">
        <v>195.5</v>
      </c>
      <c r="J26" s="52"/>
      <c r="K26" s="47" t="s">
        <v>23</v>
      </c>
      <c r="L26" s="49" t="s">
        <v>22</v>
      </c>
    </row>
    <row r="27" spans="1:13" s="55" customFormat="1" ht="75">
      <c r="A27" s="43">
        <v>10</v>
      </c>
      <c r="B27" s="44" t="s">
        <v>25</v>
      </c>
      <c r="C27" s="44" t="s">
        <v>29</v>
      </c>
      <c r="D27" s="44">
        <v>1953</v>
      </c>
      <c r="E27" s="45">
        <v>42062</v>
      </c>
      <c r="F27" s="44">
        <v>45.8</v>
      </c>
      <c r="G27" s="44">
        <v>2</v>
      </c>
      <c r="H27" s="45">
        <v>44895</v>
      </c>
      <c r="I27" s="44">
        <v>132.4</v>
      </c>
      <c r="J27" s="44"/>
      <c r="K27" s="42" t="s">
        <v>23</v>
      </c>
      <c r="L27" s="41" t="s">
        <v>22</v>
      </c>
      <c r="M27" s="54"/>
    </row>
    <row r="28" spans="1:13" s="55" customFormat="1" ht="75">
      <c r="A28" s="43">
        <v>11</v>
      </c>
      <c r="B28" s="44" t="s">
        <v>25</v>
      </c>
      <c r="C28" s="44" t="s">
        <v>56</v>
      </c>
      <c r="D28" s="44">
        <v>1953</v>
      </c>
      <c r="E28" s="45">
        <v>42062</v>
      </c>
      <c r="F28" s="44">
        <v>48.2</v>
      </c>
      <c r="G28" s="44">
        <v>2</v>
      </c>
      <c r="H28" s="45">
        <v>44895</v>
      </c>
      <c r="I28" s="44">
        <v>138.5</v>
      </c>
      <c r="J28" s="44"/>
      <c r="K28" s="42" t="s">
        <v>23</v>
      </c>
      <c r="L28" s="41" t="s">
        <v>22</v>
      </c>
      <c r="M28" s="54"/>
    </row>
    <row r="29" spans="1:13" s="55" customFormat="1" ht="75">
      <c r="A29" s="43">
        <v>12</v>
      </c>
      <c r="B29" s="44" t="s">
        <v>25</v>
      </c>
      <c r="C29" s="44" t="s">
        <v>30</v>
      </c>
      <c r="D29" s="44">
        <v>1957</v>
      </c>
      <c r="E29" s="45">
        <v>42062</v>
      </c>
      <c r="F29" s="44">
        <v>46.5</v>
      </c>
      <c r="G29" s="44">
        <v>1</v>
      </c>
      <c r="H29" s="45">
        <v>44895</v>
      </c>
      <c r="I29" s="44">
        <v>136.30000000000001</v>
      </c>
      <c r="J29" s="44"/>
      <c r="K29" s="42" t="s">
        <v>23</v>
      </c>
      <c r="L29" s="41" t="s">
        <v>22</v>
      </c>
      <c r="M29" s="54"/>
    </row>
    <row r="30" spans="1:13" s="55" customFormat="1" ht="75">
      <c r="A30" s="43">
        <v>13</v>
      </c>
      <c r="B30" s="56" t="s">
        <v>25</v>
      </c>
      <c r="C30" s="56" t="s">
        <v>26</v>
      </c>
      <c r="D30" s="44">
        <v>1953</v>
      </c>
      <c r="E30" s="45">
        <v>42062</v>
      </c>
      <c r="F30" s="44">
        <f>47.5+47.5</f>
        <v>95</v>
      </c>
      <c r="G30" s="44">
        <f>1+1</f>
        <v>2</v>
      </c>
      <c r="H30" s="45">
        <v>44895</v>
      </c>
      <c r="I30" s="44">
        <v>137.6</v>
      </c>
      <c r="J30" s="44"/>
      <c r="K30" s="42" t="s">
        <v>23</v>
      </c>
      <c r="L30" s="41" t="s">
        <v>22</v>
      </c>
      <c r="M30" s="54"/>
    </row>
    <row r="31" spans="1:13" ht="18.75" customHeight="1">
      <c r="A31" s="85" t="s">
        <v>58</v>
      </c>
      <c r="B31" s="86"/>
      <c r="C31" s="87"/>
      <c r="D31" s="27"/>
      <c r="E31" s="4"/>
      <c r="F31" s="33">
        <f>SUM(F32:F43)</f>
        <v>1499.16</v>
      </c>
      <c r="G31" s="37">
        <f>SUM(G32:G43)</f>
        <v>86</v>
      </c>
      <c r="H31" s="4"/>
      <c r="I31" s="33">
        <f>SUM(I32:I43)</f>
        <v>4451.1000000000004</v>
      </c>
      <c r="J31" s="33">
        <f>SUM(J32:J43)</f>
        <v>7246</v>
      </c>
      <c r="K31" s="57"/>
      <c r="L31" s="57"/>
    </row>
    <row r="32" spans="1:13" s="55" customFormat="1" ht="75">
      <c r="A32" s="42">
        <v>1</v>
      </c>
      <c r="B32" s="44" t="s">
        <v>25</v>
      </c>
      <c r="C32" s="44" t="s">
        <v>27</v>
      </c>
      <c r="D32" s="44">
        <v>1956</v>
      </c>
      <c r="E32" s="45">
        <v>42062</v>
      </c>
      <c r="F32" s="44">
        <f>41+41</f>
        <v>82</v>
      </c>
      <c r="G32" s="44">
        <f>1+2</f>
        <v>3</v>
      </c>
      <c r="H32" s="45">
        <v>44895</v>
      </c>
      <c r="I32" s="44">
        <v>122.5</v>
      </c>
      <c r="J32" s="44"/>
      <c r="K32" s="42" t="s">
        <v>23</v>
      </c>
      <c r="L32" s="41" t="s">
        <v>22</v>
      </c>
      <c r="M32" s="54"/>
    </row>
    <row r="33" spans="1:13" s="55" customFormat="1" ht="75">
      <c r="A33" s="42">
        <v>2</v>
      </c>
      <c r="B33" s="44" t="s">
        <v>25</v>
      </c>
      <c r="C33" s="44" t="s">
        <v>28</v>
      </c>
      <c r="D33" s="44">
        <v>1956</v>
      </c>
      <c r="E33" s="45">
        <v>42062</v>
      </c>
      <c r="F33" s="44">
        <v>45.8</v>
      </c>
      <c r="G33" s="44">
        <v>1</v>
      </c>
      <c r="H33" s="45">
        <v>44895</v>
      </c>
      <c r="I33" s="44">
        <v>118.6</v>
      </c>
      <c r="J33" s="44"/>
      <c r="K33" s="42" t="s">
        <v>23</v>
      </c>
      <c r="L33" s="41" t="s">
        <v>22</v>
      </c>
      <c r="M33" s="54"/>
    </row>
    <row r="34" spans="1:13" s="55" customFormat="1" ht="75">
      <c r="A34" s="42">
        <v>3</v>
      </c>
      <c r="B34" s="44" t="s">
        <v>25</v>
      </c>
      <c r="C34" s="44" t="s">
        <v>57</v>
      </c>
      <c r="D34" s="44">
        <v>1953</v>
      </c>
      <c r="E34" s="45">
        <v>42062</v>
      </c>
      <c r="F34" s="44">
        <v>45.8</v>
      </c>
      <c r="G34" s="44">
        <v>1</v>
      </c>
      <c r="H34" s="45">
        <v>44895</v>
      </c>
      <c r="I34" s="44">
        <v>132.4</v>
      </c>
      <c r="J34" s="44"/>
      <c r="K34" s="42" t="s">
        <v>23</v>
      </c>
      <c r="L34" s="41" t="s">
        <v>22</v>
      </c>
      <c r="M34" s="54"/>
    </row>
    <row r="35" spans="1:13" s="51" customFormat="1" ht="56.25">
      <c r="A35" s="42">
        <v>4</v>
      </c>
      <c r="B35" s="52" t="s">
        <v>25</v>
      </c>
      <c r="C35" s="52" t="s">
        <v>31</v>
      </c>
      <c r="D35" s="52">
        <v>1958</v>
      </c>
      <c r="E35" s="53">
        <v>42065</v>
      </c>
      <c r="F35" s="52">
        <f>10.7+36+53+34.7</f>
        <v>134.4</v>
      </c>
      <c r="G35" s="52">
        <f>1+3+4+2</f>
        <v>10</v>
      </c>
      <c r="H35" s="53">
        <v>44895</v>
      </c>
      <c r="I35" s="52">
        <v>410.9</v>
      </c>
      <c r="J35" s="52">
        <v>1396</v>
      </c>
      <c r="K35" s="48" t="s">
        <v>32</v>
      </c>
      <c r="L35" s="49" t="s">
        <v>20</v>
      </c>
      <c r="M35" s="50"/>
    </row>
    <row r="36" spans="1:13" s="51" customFormat="1" ht="56.25">
      <c r="A36" s="42">
        <v>5</v>
      </c>
      <c r="B36" s="52" t="s">
        <v>25</v>
      </c>
      <c r="C36" s="52" t="s">
        <v>33</v>
      </c>
      <c r="D36" s="52">
        <v>1952</v>
      </c>
      <c r="E36" s="53">
        <v>42065</v>
      </c>
      <c r="F36" s="52">
        <v>138.69999999999999</v>
      </c>
      <c r="G36" s="52">
        <f>1+1+5+4+3</f>
        <v>14</v>
      </c>
      <c r="H36" s="53">
        <v>44895</v>
      </c>
      <c r="I36" s="52">
        <v>336</v>
      </c>
      <c r="J36" s="52"/>
      <c r="K36" s="47" t="s">
        <v>23</v>
      </c>
      <c r="L36" s="49" t="s">
        <v>22</v>
      </c>
      <c r="M36" s="50"/>
    </row>
    <row r="37" spans="1:13" s="51" customFormat="1" ht="56.25">
      <c r="A37" s="42">
        <v>6</v>
      </c>
      <c r="B37" s="52" t="s">
        <v>25</v>
      </c>
      <c r="C37" s="52" t="s">
        <v>34</v>
      </c>
      <c r="D37" s="52">
        <v>1931</v>
      </c>
      <c r="E37" s="53">
        <v>42065</v>
      </c>
      <c r="F37" s="52">
        <v>224.9</v>
      </c>
      <c r="G37" s="52">
        <v>14</v>
      </c>
      <c r="H37" s="53">
        <v>44895</v>
      </c>
      <c r="I37" s="52">
        <v>699</v>
      </c>
      <c r="J37" s="52">
        <v>2000</v>
      </c>
      <c r="K37" s="48" t="s">
        <v>35</v>
      </c>
      <c r="L37" s="49" t="s">
        <v>20</v>
      </c>
      <c r="M37" s="50"/>
    </row>
    <row r="38" spans="1:13" s="51" customFormat="1" ht="56.25">
      <c r="A38" s="42">
        <v>7</v>
      </c>
      <c r="B38" s="52" t="s">
        <v>25</v>
      </c>
      <c r="C38" s="52" t="s">
        <v>36</v>
      </c>
      <c r="D38" s="52">
        <v>1930</v>
      </c>
      <c r="E38" s="53">
        <v>42065</v>
      </c>
      <c r="F38" s="52">
        <f>26.6+35.2+16</f>
        <v>77.800000000000011</v>
      </c>
      <c r="G38" s="52">
        <f>2+1+1</f>
        <v>4</v>
      </c>
      <c r="H38" s="53">
        <v>44895</v>
      </c>
      <c r="I38" s="52">
        <v>412.7</v>
      </c>
      <c r="J38" s="52"/>
      <c r="K38" s="47" t="s">
        <v>23</v>
      </c>
      <c r="L38" s="49" t="s">
        <v>22</v>
      </c>
      <c r="M38" s="50"/>
    </row>
    <row r="39" spans="1:13" s="51" customFormat="1" ht="95.25" customHeight="1">
      <c r="A39" s="42">
        <v>8</v>
      </c>
      <c r="B39" s="52" t="s">
        <v>25</v>
      </c>
      <c r="C39" s="52" t="s">
        <v>37</v>
      </c>
      <c r="D39" s="52">
        <v>1979</v>
      </c>
      <c r="E39" s="53">
        <v>42597</v>
      </c>
      <c r="F39" s="52">
        <v>172.46</v>
      </c>
      <c r="G39" s="52">
        <v>9</v>
      </c>
      <c r="H39" s="53">
        <v>44895</v>
      </c>
      <c r="I39" s="52">
        <v>456.5</v>
      </c>
      <c r="J39" s="52">
        <v>558</v>
      </c>
      <c r="K39" s="48" t="s">
        <v>38</v>
      </c>
      <c r="L39" s="49" t="s">
        <v>20</v>
      </c>
      <c r="M39" s="50"/>
    </row>
    <row r="40" spans="1:13" s="51" customFormat="1" ht="82.5" customHeight="1">
      <c r="A40" s="42">
        <v>9</v>
      </c>
      <c r="B40" s="52" t="s">
        <v>25</v>
      </c>
      <c r="C40" s="52" t="s">
        <v>39</v>
      </c>
      <c r="D40" s="52">
        <v>1984</v>
      </c>
      <c r="E40" s="53">
        <v>42597</v>
      </c>
      <c r="F40" s="52">
        <v>79.3</v>
      </c>
      <c r="G40" s="52">
        <v>3</v>
      </c>
      <c r="H40" s="53">
        <v>44895</v>
      </c>
      <c r="I40" s="52">
        <v>356</v>
      </c>
      <c r="J40" s="52">
        <v>730</v>
      </c>
      <c r="K40" s="48" t="s">
        <v>40</v>
      </c>
      <c r="L40" s="49" t="s">
        <v>20</v>
      </c>
      <c r="M40" s="50"/>
    </row>
    <row r="41" spans="1:13" s="51" customFormat="1" ht="56.25">
      <c r="A41" s="42">
        <v>10</v>
      </c>
      <c r="B41" s="52" t="s">
        <v>25</v>
      </c>
      <c r="C41" s="52" t="s">
        <v>43</v>
      </c>
      <c r="D41" s="52">
        <v>1966</v>
      </c>
      <c r="E41" s="53">
        <v>42228</v>
      </c>
      <c r="F41" s="52">
        <v>128</v>
      </c>
      <c r="G41" s="52">
        <v>8</v>
      </c>
      <c r="H41" s="53">
        <v>44895</v>
      </c>
      <c r="I41" s="52">
        <v>195.5</v>
      </c>
      <c r="J41" s="52"/>
      <c r="K41" s="47" t="s">
        <v>23</v>
      </c>
      <c r="L41" s="49" t="s">
        <v>22</v>
      </c>
      <c r="M41" s="50"/>
    </row>
    <row r="42" spans="1:13" s="51" customFormat="1" ht="56.25">
      <c r="A42" s="42">
        <v>11</v>
      </c>
      <c r="B42" s="52" t="s">
        <v>25</v>
      </c>
      <c r="C42" s="52" t="s">
        <v>44</v>
      </c>
      <c r="D42" s="52">
        <v>1930</v>
      </c>
      <c r="E42" s="53">
        <v>42597</v>
      </c>
      <c r="F42" s="52">
        <v>213.3</v>
      </c>
      <c r="G42" s="52">
        <v>8</v>
      </c>
      <c r="H42" s="53">
        <v>44895</v>
      </c>
      <c r="I42" s="52">
        <v>696</v>
      </c>
      <c r="J42" s="52">
        <v>1044</v>
      </c>
      <c r="K42" s="48" t="s">
        <v>45</v>
      </c>
      <c r="L42" s="49" t="s">
        <v>20</v>
      </c>
      <c r="M42" s="50"/>
    </row>
    <row r="43" spans="1:13" s="51" customFormat="1" ht="56.25">
      <c r="A43" s="42">
        <v>12</v>
      </c>
      <c r="B43" s="52" t="s">
        <v>25</v>
      </c>
      <c r="C43" s="52" t="s">
        <v>46</v>
      </c>
      <c r="D43" s="52">
        <v>1931</v>
      </c>
      <c r="E43" s="53">
        <v>42065</v>
      </c>
      <c r="F43" s="52">
        <v>156.69999999999999</v>
      </c>
      <c r="G43" s="52">
        <v>11</v>
      </c>
      <c r="H43" s="53">
        <v>44895</v>
      </c>
      <c r="I43" s="52">
        <v>515</v>
      </c>
      <c r="J43" s="52">
        <v>1518</v>
      </c>
      <c r="K43" s="48" t="s">
        <v>47</v>
      </c>
      <c r="L43" s="49" t="s">
        <v>20</v>
      </c>
      <c r="M43" s="50"/>
    </row>
    <row r="44" spans="1:13" ht="18.75" customHeight="1">
      <c r="A44" s="80" t="s">
        <v>21</v>
      </c>
      <c r="B44" s="81"/>
      <c r="C44" s="82"/>
      <c r="D44" s="8" t="s">
        <v>19</v>
      </c>
      <c r="E44" s="7" t="s">
        <v>19</v>
      </c>
      <c r="F44" s="31">
        <f>SUM(F16)</f>
        <v>3272.06</v>
      </c>
      <c r="G44" s="35">
        <f>SUM(G16)</f>
        <v>178</v>
      </c>
      <c r="H44" s="7" t="s">
        <v>19</v>
      </c>
      <c r="I44" s="31">
        <f>SUM(I16)</f>
        <v>8278.5</v>
      </c>
      <c r="J44" s="31">
        <f>SUM(J16)</f>
        <v>9130</v>
      </c>
      <c r="K44" s="7" t="s">
        <v>19</v>
      </c>
      <c r="L44" s="7" t="s">
        <v>19</v>
      </c>
    </row>
    <row r="45" spans="1:13">
      <c r="B45" s="9"/>
    </row>
    <row r="46" spans="1:13" ht="15" customHeight="1">
      <c r="A46" s="84"/>
      <c r="B46" s="84"/>
      <c r="C46" s="84"/>
      <c r="D46" s="84"/>
      <c r="E46" s="84"/>
      <c r="F46" s="84"/>
      <c r="G46" s="24"/>
      <c r="H46" s="20"/>
      <c r="I46" s="39"/>
      <c r="J46" s="39"/>
      <c r="K46" s="21"/>
      <c r="L46" s="21"/>
    </row>
    <row r="47" spans="1:13" ht="30" customHeight="1">
      <c r="A47" s="84"/>
      <c r="B47" s="84"/>
      <c r="C47" s="84"/>
      <c r="D47" s="84"/>
      <c r="E47" s="84"/>
      <c r="F47" s="84"/>
      <c r="G47" s="24"/>
      <c r="H47" s="83"/>
      <c r="I47" s="83"/>
      <c r="J47" s="78"/>
      <c r="K47" s="78"/>
      <c r="L47" s="78"/>
    </row>
    <row r="48" spans="1:13" ht="18.75" customHeight="1">
      <c r="A48" s="84"/>
      <c r="B48" s="84"/>
      <c r="C48" s="84"/>
      <c r="D48" s="84"/>
      <c r="E48" s="84"/>
      <c r="F48" s="84"/>
      <c r="G48" s="24"/>
      <c r="H48" s="78"/>
      <c r="I48" s="78"/>
      <c r="J48" s="77"/>
      <c r="K48" s="77"/>
      <c r="L48" s="77"/>
    </row>
    <row r="49" spans="1:12" ht="18.75" customHeight="1">
      <c r="A49" s="21"/>
      <c r="B49" s="21"/>
      <c r="C49" s="21"/>
      <c r="D49" s="21"/>
      <c r="E49" s="21"/>
      <c r="F49" s="34"/>
      <c r="G49" s="34"/>
      <c r="H49" s="22"/>
      <c r="I49" s="23"/>
      <c r="J49" s="23"/>
      <c r="K49" s="22"/>
      <c r="L49" s="22"/>
    </row>
    <row r="50" spans="1:12" ht="18.75" customHeight="1">
      <c r="A50" s="21"/>
      <c r="B50" s="21"/>
      <c r="C50" s="21"/>
      <c r="D50" s="21"/>
      <c r="E50" s="21"/>
      <c r="F50" s="34"/>
      <c r="G50" s="34"/>
      <c r="H50" s="75"/>
      <c r="I50" s="75"/>
      <c r="J50" s="75"/>
      <c r="K50" s="76"/>
      <c r="L50" s="76"/>
    </row>
    <row r="51" spans="1:12">
      <c r="A51" s="21"/>
      <c r="B51" s="21"/>
      <c r="C51" s="21"/>
      <c r="D51" s="21"/>
      <c r="E51" s="21"/>
      <c r="F51" s="34"/>
      <c r="G51" s="34"/>
      <c r="H51" s="21"/>
      <c r="I51" s="39"/>
      <c r="J51" s="39"/>
      <c r="K51" s="21"/>
      <c r="L51" s="21"/>
    </row>
  </sheetData>
  <sheetProtection formatCells="0" formatColumns="0" formatRows="0" insertColumns="0" insertRows="0" insertHyperlinks="0" deleteColumns="0" deleteRows="0" sort="0" autoFilter="0" pivotTables="0"/>
  <mergeCells count="24">
    <mergeCell ref="H50:J50"/>
    <mergeCell ref="K50:L50"/>
    <mergeCell ref="J48:L48"/>
    <mergeCell ref="H48:I48"/>
    <mergeCell ref="A17:C17"/>
    <mergeCell ref="A44:C44"/>
    <mergeCell ref="H47:I47"/>
    <mergeCell ref="J47:L47"/>
    <mergeCell ref="A46:F48"/>
    <mergeCell ref="A31:C31"/>
    <mergeCell ref="A16:C16"/>
    <mergeCell ref="H12:H13"/>
    <mergeCell ref="A12:A14"/>
    <mergeCell ref="B12:B14"/>
    <mergeCell ref="C12:C14"/>
    <mergeCell ref="D12:D13"/>
    <mergeCell ref="E12:E13"/>
    <mergeCell ref="F12:G13"/>
    <mergeCell ref="L2:M2"/>
    <mergeCell ref="A10:L10"/>
    <mergeCell ref="I12:I13"/>
    <mergeCell ref="J12:L12"/>
    <mergeCell ref="K13:K14"/>
    <mergeCell ref="L13:L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sishipicina</cp:lastModifiedBy>
  <cp:lastPrinted>2020-05-27T03:15:10Z</cp:lastPrinted>
  <dcterms:created xsi:type="dcterms:W3CDTF">2019-02-21T06:23:02Z</dcterms:created>
  <dcterms:modified xsi:type="dcterms:W3CDTF">2021-01-18T12:34:11Z</dcterms:modified>
</cp:coreProperties>
</file>